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rite\simo\2020\june\"/>
    </mc:Choice>
  </mc:AlternateContent>
  <xr:revisionPtr revIDLastSave="0" documentId="13_ncr:1_{769F0BB4-706C-4534-9FE5-B1323268FB4D}" xr6:coauthVersionLast="45" xr6:coauthVersionMax="45" xr10:uidLastSave="{00000000-0000-0000-0000-000000000000}"/>
  <bookViews>
    <workbookView xWindow="-120" yWindow="-120" windowWidth="15600" windowHeight="11160" activeTab="3" xr2:uid="{00000000-000D-0000-FFFF-FFFF00000000}"/>
  </bookViews>
  <sheets>
    <sheet name="Brandy" sheetId="1" r:id="rId1"/>
    <sheet name="What-IF" sheetId="2" r:id="rId2"/>
    <sheet name="Goal Seek" sheetId="3" r:id="rId3"/>
    <sheet name="Charts and color" sheetId="4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" i="3" l="1"/>
  <c r="N4" i="3"/>
  <c r="D8" i="1"/>
  <c r="E11" i="2"/>
  <c r="F11" i="2" s="1"/>
  <c r="G11" i="2" s="1"/>
  <c r="H11" i="2" s="1"/>
  <c r="D10" i="2"/>
  <c r="D12" i="2" s="1"/>
  <c r="D14" i="2" s="1"/>
  <c r="E9" i="2"/>
  <c r="F9" i="2" s="1"/>
  <c r="G9" i="2" s="1"/>
  <c r="H9" i="2" s="1"/>
  <c r="E8" i="2"/>
  <c r="F8" i="2" s="1"/>
  <c r="G8" i="2" s="1"/>
  <c r="H8" i="2" s="1"/>
  <c r="E7" i="2"/>
  <c r="E4" i="2"/>
  <c r="E10" i="2" s="1"/>
  <c r="D11" i="1"/>
  <c r="E11" i="1" s="1"/>
  <c r="F11" i="1" s="1"/>
  <c r="G11" i="1" s="1"/>
  <c r="D10" i="1"/>
  <c r="C10" i="1"/>
  <c r="C12" i="1" s="1"/>
  <c r="C14" i="1" s="1"/>
  <c r="C15" i="1" s="1"/>
  <c r="C16" i="1" s="1"/>
  <c r="C18" i="1" s="1"/>
  <c r="E9" i="1"/>
  <c r="F9" i="1" s="1"/>
  <c r="G9" i="1" s="1"/>
  <c r="D9" i="1"/>
  <c r="D12" i="1"/>
  <c r="E7" i="1"/>
  <c r="F7" i="1" s="1"/>
  <c r="G7" i="1" s="1"/>
  <c r="D7" i="1"/>
  <c r="D4" i="1"/>
  <c r="E4" i="1"/>
  <c r="E10" i="1" s="1"/>
  <c r="D15" i="2" l="1"/>
  <c r="D16" i="2" s="1"/>
  <c r="E12" i="2"/>
  <c r="E14" i="2" s="1"/>
  <c r="F4" i="2"/>
  <c r="F7" i="2"/>
  <c r="D14" i="1"/>
  <c r="E8" i="1"/>
  <c r="F4" i="1"/>
  <c r="C20" i="1"/>
  <c r="D18" i="2" l="1"/>
  <c r="D20" i="2" s="1"/>
  <c r="F10" i="2"/>
  <c r="F12" i="2" s="1"/>
  <c r="F14" i="2" s="1"/>
  <c r="G4" i="2"/>
  <c r="E15" i="2"/>
  <c r="E16" i="2" s="1"/>
  <c r="G7" i="2"/>
  <c r="F8" i="1"/>
  <c r="E12" i="1"/>
  <c r="E14" i="1" s="1"/>
  <c r="D15" i="1"/>
  <c r="D16" i="1" s="1"/>
  <c r="G4" i="1"/>
  <c r="F10" i="1"/>
  <c r="F15" i="2" l="1"/>
  <c r="F16" i="2" s="1"/>
  <c r="G10" i="2"/>
  <c r="G12" i="2" s="1"/>
  <c r="G14" i="2" s="1"/>
  <c r="H4" i="2"/>
  <c r="H7" i="2"/>
  <c r="E18" i="2"/>
  <c r="E20" i="2" s="1"/>
  <c r="D18" i="1"/>
  <c r="D20" i="1" s="1"/>
  <c r="E15" i="1"/>
  <c r="E16" i="1" s="1"/>
  <c r="G10" i="1"/>
  <c r="G8" i="1"/>
  <c r="G12" i="1" s="1"/>
  <c r="G14" i="1" s="1"/>
  <c r="F12" i="1"/>
  <c r="F14" i="1" s="1"/>
  <c r="G15" i="2" l="1"/>
  <c r="G16" i="2" s="1"/>
  <c r="F18" i="2"/>
  <c r="F20" i="2" s="1"/>
  <c r="H10" i="2"/>
  <c r="H12" i="2" s="1"/>
  <c r="H14" i="2" s="1"/>
  <c r="G15" i="1"/>
  <c r="G16" i="1" s="1"/>
  <c r="E18" i="1"/>
  <c r="E20" i="1" s="1"/>
  <c r="F15" i="1"/>
  <c r="F16" i="1" s="1"/>
  <c r="H15" i="2" l="1"/>
  <c r="H16" i="2" s="1"/>
  <c r="G18" i="2"/>
  <c r="G20" i="2" s="1"/>
  <c r="F18" i="1"/>
  <c r="F20" i="1" s="1"/>
  <c r="G18" i="1"/>
  <c r="G20" i="1" s="1"/>
  <c r="H18" i="2" l="1"/>
  <c r="H20" i="2" s="1"/>
</calcChain>
</file>

<file path=xl/sharedStrings.xml><?xml version="1.0" encoding="utf-8"?>
<sst xmlns="http://schemas.openxmlformats.org/spreadsheetml/2006/main" count="59" uniqueCount="33">
  <si>
    <t>Expenses</t>
  </si>
  <si>
    <t>Salaries</t>
  </si>
  <si>
    <t>Supply Cost</t>
  </si>
  <si>
    <t>Insurance Cost</t>
  </si>
  <si>
    <t>All Other</t>
  </si>
  <si>
    <t>Total Expense</t>
  </si>
  <si>
    <t>Tax</t>
  </si>
  <si>
    <t>Assumptions</t>
  </si>
  <si>
    <t>Sales Increase</t>
  </si>
  <si>
    <t>Salary Increase</t>
  </si>
  <si>
    <t>Building Cost Increase</t>
  </si>
  <si>
    <t>Income after Tax</t>
  </si>
  <si>
    <t>Insurance</t>
  </si>
  <si>
    <t>Income Before Tax</t>
  </si>
  <si>
    <t>Net Profit</t>
  </si>
  <si>
    <t>Gross Sales</t>
  </si>
  <si>
    <t xml:space="preserve">Income </t>
  </si>
  <si>
    <t>Profit Sharing/Bonus</t>
  </si>
  <si>
    <t>Building Cost</t>
  </si>
  <si>
    <t>Your Name's Small Business</t>
  </si>
  <si>
    <t>Tax Rate</t>
  </si>
  <si>
    <t>Projected Net Profit 2021 to 2024:</t>
  </si>
  <si>
    <t>this is shall be treated as a compound interest case</t>
  </si>
  <si>
    <t>A= p( 1+ r/n)^nt</t>
  </si>
  <si>
    <t>450000= 95040*(1+r)^4</t>
  </si>
  <si>
    <t xml:space="preserve">4.734848= (1+r)^4 </t>
  </si>
  <si>
    <t>.=1+r</t>
  </si>
  <si>
    <t>.=r</t>
  </si>
  <si>
    <t>the increase is  0.47%</t>
  </si>
  <si>
    <t>pie chart</t>
  </si>
  <si>
    <t>year</t>
  </si>
  <si>
    <t>gross sales</t>
  </si>
  <si>
    <t>net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</si>
</sst>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/>
    <xf numFmtId="6" fontId="0" fillId="0" borderId="0" xfId="0" applyNumberFormat="1" applyFill="1" applyBorder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ont="1" applyFill="1" applyAlignment="1"/>
    <xf numFmtId="0" fontId="0" fillId="0" borderId="0" xfId="0" applyFont="1" applyFill="1" applyBorder="1"/>
    <xf numFmtId="0" fontId="0" fillId="2" borderId="0" xfId="0" applyFont="1" applyFill="1" applyAlignment="1"/>
    <xf numFmtId="0" fontId="0" fillId="2" borderId="0" xfId="0" applyFill="1"/>
    <xf numFmtId="6" fontId="0" fillId="2" borderId="0" xfId="0" applyNumberFormat="1" applyFill="1" applyBorder="1"/>
    <xf numFmtId="0" fontId="0" fillId="2" borderId="0" xfId="0" applyFill="1" applyBorder="1"/>
    <xf numFmtId="0" fontId="2" fillId="0" borderId="0" xfId="0" applyFont="1" applyFill="1" applyAlignment="1"/>
    <xf numFmtId="0" fontId="0" fillId="3" borderId="0" xfId="0" applyFill="1"/>
    <xf numFmtId="0" fontId="0" fillId="4" borderId="0" xfId="0" applyFill="1"/>
    <xf numFmtId="6" fontId="0" fillId="4" borderId="0" xfId="0" applyNumberFormat="1" applyFill="1" applyBorder="1"/>
    <xf numFmtId="0" fontId="0" fillId="4" borderId="0" xfId="0" applyFill="1" applyBorder="1"/>
    <xf numFmtId="0" fontId="0" fillId="5" borderId="0" xfId="0" applyFill="1"/>
    <xf numFmtId="0" fontId="0" fillId="6" borderId="0" xfId="0" applyFill="1"/>
    <xf numFmtId="0" fontId="0" fillId="6" borderId="0" xfId="0" applyFont="1" applyFill="1" applyAlignment="1"/>
    <xf numFmtId="6" fontId="0" fillId="6" borderId="0" xfId="0" applyNumberFormat="1" applyFill="1" applyBorder="1"/>
    <xf numFmtId="0" fontId="1" fillId="2" borderId="1" xfId="0" applyFont="1" applyFill="1" applyBorder="1" applyAlignment="1"/>
    <xf numFmtId="0" fontId="0" fillId="2" borderId="2" xfId="0" applyFill="1" applyBorder="1"/>
    <xf numFmtId="0" fontId="0" fillId="2" borderId="3" xfId="0" applyFill="1" applyBorder="1"/>
    <xf numFmtId="0" fontId="0" fillId="4" borderId="4" xfId="0" applyFont="1" applyFill="1" applyBorder="1" applyAlignment="1"/>
    <xf numFmtId="0" fontId="0" fillId="4" borderId="5" xfId="0" applyFill="1" applyBorder="1"/>
    <xf numFmtId="6" fontId="0" fillId="4" borderId="5" xfId="0" applyNumberFormat="1" applyFill="1" applyBorder="1"/>
    <xf numFmtId="6" fontId="0" fillId="4" borderId="6" xfId="0" applyNumberFormat="1" applyFill="1" applyBorder="1"/>
    <xf numFmtId="0" fontId="0" fillId="4" borderId="7" xfId="0" applyFont="1" applyFill="1" applyBorder="1" applyAlignment="1"/>
    <xf numFmtId="6" fontId="0" fillId="4" borderId="8" xfId="0" applyNumberFormat="1" applyFill="1" applyBorder="1"/>
    <xf numFmtId="0" fontId="0" fillId="4" borderId="9" xfId="0" applyFont="1" applyFill="1" applyBorder="1" applyAlignment="1"/>
    <xf numFmtId="0" fontId="0" fillId="4" borderId="10" xfId="0" applyFill="1" applyBorder="1"/>
    <xf numFmtId="6" fontId="0" fillId="4" borderId="10" xfId="0" applyNumberFormat="1" applyFill="1" applyBorder="1"/>
    <xf numFmtId="6" fontId="0" fillId="4" borderId="11" xfId="0" applyNumberFormat="1" applyFill="1" applyBorder="1"/>
    <xf numFmtId="0" fontId="0" fillId="5" borderId="1" xfId="0" applyFont="1" applyFill="1" applyBorder="1" applyAlignment="1"/>
    <xf numFmtId="0" fontId="0" fillId="5" borderId="2" xfId="0" applyFill="1" applyBorder="1"/>
    <xf numFmtId="6" fontId="0" fillId="5" borderId="2" xfId="0" applyNumberFormat="1" applyFill="1" applyBorder="1"/>
    <xf numFmtId="6" fontId="0" fillId="5" borderId="3" xfId="0" applyNumberFormat="1" applyFill="1" applyBorder="1"/>
    <xf numFmtId="0" fontId="0" fillId="3" borderId="1" xfId="0" applyFont="1" applyFill="1" applyBorder="1" applyAlignment="1"/>
    <xf numFmtId="0" fontId="0" fillId="3" borderId="2" xfId="0" applyFill="1" applyBorder="1"/>
    <xf numFmtId="0" fontId="0" fillId="3" borderId="2" xfId="0" applyFill="1" applyBorder="1" applyAlignment="1"/>
    <xf numFmtId="0" fontId="0" fillId="3" borderId="3" xfId="0" applyFill="1" applyBorder="1" applyAlignment="1"/>
    <xf numFmtId="0" fontId="1" fillId="6" borderId="1" xfId="0" applyFont="1" applyFill="1" applyBorder="1" applyAlignment="1"/>
    <xf numFmtId="0" fontId="0" fillId="6" borderId="2" xfId="0" applyFill="1" applyBorder="1"/>
    <xf numFmtId="0" fontId="0" fillId="6" borderId="2" xfId="0" applyFill="1" applyBorder="1" applyAlignment="1">
      <alignment textRotation="45"/>
    </xf>
    <xf numFmtId="0" fontId="0" fillId="6" borderId="3" xfId="0" applyFill="1" applyBorder="1" applyAlignment="1">
      <alignment textRotation="45"/>
    </xf>
    <xf numFmtId="0" fontId="0" fillId="2" borderId="4" xfId="0" applyFont="1" applyFill="1" applyBorder="1" applyAlignment="1"/>
    <xf numFmtId="0" fontId="0" fillId="2" borderId="5" xfId="0" applyFill="1" applyBorder="1"/>
    <xf numFmtId="6" fontId="0" fillId="2" borderId="5" xfId="0" applyNumberFormat="1" applyFill="1" applyBorder="1"/>
    <xf numFmtId="6" fontId="0" fillId="2" borderId="6" xfId="0" applyNumberFormat="1" applyFill="1" applyBorder="1"/>
    <xf numFmtId="0" fontId="0" fillId="2" borderId="9" xfId="0" applyFont="1" applyFill="1" applyBorder="1" applyAlignment="1"/>
    <xf numFmtId="0" fontId="0" fillId="2" borderId="10" xfId="0" applyFill="1" applyBorder="1"/>
    <xf numFmtId="6" fontId="0" fillId="2" borderId="10" xfId="0" applyNumberFormat="1" applyFill="1" applyBorder="1"/>
    <xf numFmtId="6" fontId="0" fillId="2" borderId="11" xfId="0" applyNumberFormat="1" applyFill="1" applyBorder="1"/>
    <xf numFmtId="6" fontId="0" fillId="3" borderId="2" xfId="0" applyNumberFormat="1" applyFill="1" applyBorder="1"/>
    <xf numFmtId="6" fontId="0" fillId="3" borderId="3" xfId="0" applyNumberFormat="1" applyFill="1" applyBorder="1"/>
    <xf numFmtId="0" fontId="0" fillId="2" borderId="12" xfId="0" applyFill="1" applyBorder="1"/>
    <xf numFmtId="10" fontId="0" fillId="2" borderId="13" xfId="0" applyNumberFormat="1" applyFill="1" applyBorder="1"/>
    <xf numFmtId="10" fontId="0" fillId="2" borderId="14" xfId="0" applyNumberFormat="1" applyFill="1" applyBorder="1"/>
    <xf numFmtId="0" fontId="0" fillId="2" borderId="7" xfId="0" applyFont="1" applyFill="1" applyBorder="1" applyAlignment="1"/>
    <xf numFmtId="6" fontId="3" fillId="0" borderId="0" xfId="0" applyNumberFormat="1" applyFont="1" applyFill="1" applyBorder="1"/>
    <xf numFmtId="6" fontId="5" fillId="7" borderId="15" xfId="0" applyNumberFormat="1" applyFont="1" applyFill="1" applyBorder="1" applyAlignment="1">
      <alignment horizontal="right" vertical="center"/>
    </xf>
    <xf numFmtId="6" fontId="5" fillId="7" borderId="16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6" fontId="5" fillId="8" borderId="0" xfId="0" applyNumberFormat="1" applyFont="1" applyFill="1" applyBorder="1" applyAlignment="1">
      <alignment horizontal="right" vertical="center"/>
    </xf>
    <xf numFmtId="6" fontId="5" fillId="9" borderId="15" xfId="0" applyNumberFormat="1" applyFont="1" applyFill="1" applyBorder="1" applyAlignment="1">
      <alignment horizontal="right" vertical="center"/>
    </xf>
    <xf numFmtId="6" fontId="5" fillId="9" borderId="1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 for the next four years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'Charts and color'!$C$3:$C$6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3A-4AFD-A9E0-8DB6B82A6F5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'Charts and color'!$D$3:$D$6</c:f>
              <c:numCache>
                <c:formatCode>"$"#,##0_);[Red]\("$"#,##0\)</c:formatCode>
                <c:ptCount val="4"/>
                <c:pt idx="0">
                  <c:v>421253</c:v>
                </c:pt>
                <c:pt idx="1">
                  <c:v>440395</c:v>
                </c:pt>
                <c:pt idx="2">
                  <c:v>460472</c:v>
                </c:pt>
                <c:pt idx="3">
                  <c:v>481533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3A-4AFD-A9E0-8DB6B82A6F5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gross sales</a:t>
            </a:r>
            <a:r>
              <a:rPr lang="en-US" baseline="0"/>
              <a:t> and net profit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'Charts and color'!$D$20</c:f>
              <c:strCache>
                <c:ptCount val="1"/>
                <c:pt idx="0">
                  <c:v>gross sales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'Charts and color'!$C$21:$C$30</c:f>
              <c:numCache>
                <c:formatCode>General</c:formatCode>
                <c:ptCount val="10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xVal>
          <c:yVal>
            <c:numRef>
              <c:f>'Charts and color'!$D$21:$D$30</c:f>
              <c:numCache>
                <c:formatCode>"$"#,##0_);[Red]\("$"#,##0\)</c:formatCode>
                <c:ptCount val="10"/>
                <c:pt idx="0">
                  <c:v>525000</c:v>
                </c:pt>
                <c:pt idx="1">
                  <c:v>551250</c:v>
                </c:pt>
                <c:pt idx="2">
                  <c:v>578813</c:v>
                </c:pt>
                <c:pt idx="3">
                  <c:v>607753</c:v>
                </c:pt>
                <c:pt idx="4">
                  <c:v>638141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1D9-4BDE-9350-7D092456CAEB}"/>
            </c:ext>
          </c:extLst>
        </c:ser>
        <c:ser>
          <c:idx val="1"/>
          <c:order val="1"/>
          <c:tx>
            <c:strRef>
              <c:f>'Charts and color'!$E$20</c:f>
              <c:strCache>
                <c:ptCount val="1"/>
                <c:pt idx="0">
                  <c:v>net profit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'Charts and color'!$C$21:$C$30</c:f>
              <c:numCache>
                <c:formatCode>General</c:formatCode>
                <c:ptCount val="10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xVal>
          <c:yVal>
            <c:numRef>
              <c:f>'Charts and color'!$E$21:$E$30</c:f>
              <c:numCache>
                <c:formatCode>General</c:formatCode>
                <c:ptCount val="10"/>
                <c:pt idx="5" formatCode="&quot;$&quot;#,##0_);[Red]\(&quot;$&quot;#,##0\)">
                  <c:v>95040</c:v>
                </c:pt>
                <c:pt idx="6" formatCode="&quot;$&quot;#,##0_);[Red]\(&quot;$&quot;#,##0\)">
                  <c:v>101598</c:v>
                </c:pt>
                <c:pt idx="7" formatCode="&quot;$&quot;#,##0_);[Red]\(&quot;$&quot;#,##0\)">
                  <c:v>103502</c:v>
                </c:pt>
                <c:pt idx="8" formatCode="&quot;$&quot;#,##0_);[Red]\(&quot;$&quot;#,##0\)">
                  <c:v>110770</c:v>
                </c:pt>
                <c:pt idx="9" formatCode="&quot;$&quot;#,##0_);[Red]\(&quot;$&quot;#,##0\)">
                  <c:v>118418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1D9-4BDE-9350-7D092456C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939480"/>
        <c:axId val="436939808"/>
      </c:scatterChart>
      <c:valAx>
        <c:axId val="436939480"/>
        <c:scaling>
          <c:orientation val="minMax"/>
          <c:max val="2025"/>
          <c:min val="20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6939808"/>
        <c:crosses val="autoZero"/>
        <c:crossBetween val="midCat"/>
      </c:valAx>
      <c:valAx>
        <c:axId val="436939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gross sales/net profit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[Red]\(&quot;$&quot;#,##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69394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0</xdr:row>
      <xdr:rowOff>166687</xdr:rowOff>
    </xdr:from>
    <xdr:to>
      <xdr:col>10</xdr:col>
      <xdr:colOff>428625</xdr:colOff>
      <xdr:row>14</xdr:row>
      <xdr:rowOff>157162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0EDDEC-1787-46D5-B219-58289C277F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66675</xdr:colOff>
      <xdr:row>21</xdr:row>
      <xdr:rowOff>90487</xdr:rowOff>
    </xdr:from>
    <xdr:to>
      <xdr:col>13</xdr:col>
      <xdr:colOff>371475</xdr:colOff>
      <xdr:row>35</xdr:row>
      <xdr:rowOff>80962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6243E96-7DCC-4FFB-A106-21EAC02B2A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31"/>
  <sheetViews>
    <sheetView workbookViewId="0">
      <selection activeCell="C20" sqref="C20:G20"/>
    </sheetView>
  </sheetViews>
  <sheetFormatPr defaultRowHeight="15" x14ac:dyDescent="0.25"/>
  <cols>
    <col min="1" max="1" width="24" style="5" customWidth="1"/>
    <col min="2" max="2" width="9.28515625" customWidth="1"/>
    <col min="3" max="3" width="9.28515625" bestFit="1" customWidth="1"/>
    <col min="4" max="6" width="11.85546875" bestFit="1" customWidth="1"/>
    <col min="7" max="7" width="10.5703125" customWidth="1"/>
    <col min="8" max="71" width="9.140625" style="1"/>
  </cols>
  <sheetData>
    <row r="1" spans="1:71" x14ac:dyDescent="0.25">
      <c r="A1" s="11" t="s">
        <v>19</v>
      </c>
      <c r="B1" s="5"/>
      <c r="C1" s="5"/>
      <c r="D1" s="5"/>
      <c r="E1" s="5"/>
      <c r="F1" s="5"/>
      <c r="G1" s="5"/>
    </row>
    <row r="2" spans="1:71" s="12" customFormat="1" x14ac:dyDescent="0.25">
      <c r="A2" s="37"/>
      <c r="B2" s="38"/>
      <c r="C2" s="39">
        <v>2020</v>
      </c>
      <c r="D2" s="39">
        <v>2021</v>
      </c>
      <c r="E2" s="39">
        <v>2022</v>
      </c>
      <c r="F2" s="39">
        <v>2023</v>
      </c>
      <c r="G2" s="40">
        <v>2024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s="17" customFormat="1" x14ac:dyDescent="0.25">
      <c r="A3" s="41" t="s">
        <v>16</v>
      </c>
      <c r="B3" s="42"/>
      <c r="C3" s="42"/>
      <c r="D3" s="43"/>
      <c r="E3" s="43"/>
      <c r="F3" s="43"/>
      <c r="G3" s="4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s="16" customFormat="1" x14ac:dyDescent="0.25">
      <c r="A4" s="33" t="s">
        <v>15</v>
      </c>
      <c r="B4" s="34"/>
      <c r="C4" s="35">
        <v>525000</v>
      </c>
      <c r="D4" s="35">
        <f>C4*$B25+C4</f>
        <v>551250</v>
      </c>
      <c r="E4" s="35">
        <f>D4*$B25+D4</f>
        <v>578812.5</v>
      </c>
      <c r="F4" s="35">
        <f>E4*$B25+E4</f>
        <v>607753.125</v>
      </c>
      <c r="G4" s="36">
        <f>F4*$B25+F4</f>
        <v>638140.78125</v>
      </c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x14ac:dyDescent="0.25">
      <c r="D5" s="3"/>
      <c r="E5" s="3"/>
      <c r="F5" s="3"/>
      <c r="G5" s="3"/>
      <c r="H5" s="3"/>
    </row>
    <row r="6" spans="1:71" s="8" customFormat="1" x14ac:dyDescent="0.25">
      <c r="A6" s="20" t="s">
        <v>0</v>
      </c>
      <c r="B6" s="21"/>
      <c r="C6" s="21"/>
      <c r="D6" s="21"/>
      <c r="E6" s="21"/>
      <c r="F6" s="21"/>
      <c r="G6" s="22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1:71" s="13" customFormat="1" x14ac:dyDescent="0.25">
      <c r="A7" s="23" t="s">
        <v>1</v>
      </c>
      <c r="B7" s="24"/>
      <c r="C7" s="25">
        <v>205000</v>
      </c>
      <c r="D7" s="25">
        <f>C7*$B26+C7</f>
        <v>216275</v>
      </c>
      <c r="E7" s="25">
        <f>D7*$B26+D7</f>
        <v>228170.125</v>
      </c>
      <c r="F7" s="25">
        <f>E7*$B26+E7</f>
        <v>240719.481875</v>
      </c>
      <c r="G7" s="26">
        <f>F7*$B26+F7</f>
        <v>253959.05337812501</v>
      </c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s="13" customFormat="1" x14ac:dyDescent="0.25">
      <c r="A8" s="27" t="s">
        <v>18</v>
      </c>
      <c r="B8" s="15"/>
      <c r="C8" s="14">
        <v>45250</v>
      </c>
      <c r="D8" s="14">
        <f>C8*$B27+C8</f>
        <v>46155</v>
      </c>
      <c r="E8" s="14">
        <f>D8*$B27+D8</f>
        <v>47078.1</v>
      </c>
      <c r="F8" s="14">
        <f>E8*$B27+E8</f>
        <v>48019.661999999997</v>
      </c>
      <c r="G8" s="28">
        <f>F8*$B27+F8</f>
        <v>48980.055239999994</v>
      </c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pans="1:71" s="13" customFormat="1" x14ac:dyDescent="0.25">
      <c r="A9" s="27" t="s">
        <v>3</v>
      </c>
      <c r="B9" s="15"/>
      <c r="C9" s="14">
        <v>28000</v>
      </c>
      <c r="D9" s="14">
        <f>C9*$B28+C9</f>
        <v>28840</v>
      </c>
      <c r="E9" s="14">
        <f>D9*$B28+D9</f>
        <v>29705.200000000001</v>
      </c>
      <c r="F9" s="14">
        <f>E9*$B28+E9</f>
        <v>30596.356</v>
      </c>
      <c r="G9" s="28">
        <f>F9*$B28+F9</f>
        <v>31514.24668</v>
      </c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pans="1:71" s="13" customFormat="1" x14ac:dyDescent="0.25">
      <c r="A10" s="27" t="s">
        <v>2</v>
      </c>
      <c r="B10" s="15"/>
      <c r="C10" s="14">
        <f>C4*$B$29</f>
        <v>57750</v>
      </c>
      <c r="D10" s="14">
        <f>D4*$B$29</f>
        <v>60637.5</v>
      </c>
      <c r="E10" s="14">
        <f>E4*$B$29</f>
        <v>63669.375</v>
      </c>
      <c r="F10" s="14">
        <f>F4*$B$29</f>
        <v>66852.84375</v>
      </c>
      <c r="G10" s="28">
        <f>G4*$B$29</f>
        <v>70195.485937499994</v>
      </c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pans="1:71" s="13" customFormat="1" x14ac:dyDescent="0.25">
      <c r="A11" s="29" t="s">
        <v>4</v>
      </c>
      <c r="B11" s="30"/>
      <c r="C11" s="31">
        <v>67000</v>
      </c>
      <c r="D11" s="31">
        <f>C11*$B30+C11</f>
        <v>69345</v>
      </c>
      <c r="E11" s="31">
        <f>D11*$B30+D11</f>
        <v>71772.074999999997</v>
      </c>
      <c r="F11" s="31">
        <f>E11*$B30+E11</f>
        <v>74284.097624999995</v>
      </c>
      <c r="G11" s="32">
        <f>F11*$B30+F11</f>
        <v>76884.041041874996</v>
      </c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</row>
    <row r="12" spans="1:71" s="16" customFormat="1" x14ac:dyDescent="0.25">
      <c r="A12" s="33" t="s">
        <v>5</v>
      </c>
      <c r="B12" s="34"/>
      <c r="C12" s="35">
        <f>SUM(C7:C11)</f>
        <v>403000</v>
      </c>
      <c r="D12" s="35">
        <f t="shared" ref="D12:G12" si="0">SUM(D7:D11)</f>
        <v>421252.5</v>
      </c>
      <c r="E12" s="35">
        <f t="shared" si="0"/>
        <v>440394.875</v>
      </c>
      <c r="F12" s="35">
        <f>SUM(F7:F11)</f>
        <v>460472.44124999997</v>
      </c>
      <c r="G12" s="36">
        <f t="shared" si="0"/>
        <v>481532.8822775</v>
      </c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1" x14ac:dyDescent="0.25">
      <c r="C13" s="3"/>
      <c r="D13" s="3"/>
      <c r="E13" s="3"/>
      <c r="F13" s="3"/>
      <c r="G13" s="3"/>
      <c r="H13" s="3"/>
    </row>
    <row r="14" spans="1:71" s="8" customFormat="1" x14ac:dyDescent="0.25">
      <c r="A14" s="45" t="s">
        <v>13</v>
      </c>
      <c r="B14" s="46"/>
      <c r="C14" s="47">
        <f>C4-C12</f>
        <v>122000</v>
      </c>
      <c r="D14" s="47">
        <f t="shared" ref="D14:G14" si="1">D4-D12</f>
        <v>129997.5</v>
      </c>
      <c r="E14" s="47">
        <f t="shared" si="1"/>
        <v>138417.625</v>
      </c>
      <c r="F14" s="47">
        <f t="shared" si="1"/>
        <v>147280.68375000003</v>
      </c>
      <c r="G14" s="48">
        <f t="shared" si="1"/>
        <v>156607.8989725</v>
      </c>
      <c r="H14" s="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1" s="8" customFormat="1" x14ac:dyDescent="0.25">
      <c r="A15" s="49" t="s">
        <v>6</v>
      </c>
      <c r="B15" s="50"/>
      <c r="C15" s="51">
        <f>$B31*C14</f>
        <v>21960</v>
      </c>
      <c r="D15" s="51">
        <f>$B31*D14</f>
        <v>23399.55</v>
      </c>
      <c r="E15" s="51">
        <f>$B31*E14</f>
        <v>24915.172500000001</v>
      </c>
      <c r="F15" s="51">
        <f>$B31*F14</f>
        <v>26510.523075000005</v>
      </c>
      <c r="G15" s="52">
        <f>$B31*G14</f>
        <v>28189.421815049998</v>
      </c>
      <c r="H15" s="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s="17" customFormat="1" x14ac:dyDescent="0.25">
      <c r="A16" s="18" t="s">
        <v>11</v>
      </c>
      <c r="C16" s="19">
        <f>C14-C15</f>
        <v>100040</v>
      </c>
      <c r="D16" s="19">
        <f t="shared" ref="D16:G16" si="2">D14-D15</f>
        <v>106597.95</v>
      </c>
      <c r="E16" s="19">
        <f t="shared" si="2"/>
        <v>113502.4525</v>
      </c>
      <c r="F16" s="19">
        <f t="shared" si="2"/>
        <v>120770.16067500002</v>
      </c>
      <c r="G16" s="19">
        <f t="shared" si="2"/>
        <v>128418.47715745</v>
      </c>
      <c r="H16" s="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s="8" customFormat="1" x14ac:dyDescent="0.25">
      <c r="A17" s="7"/>
      <c r="C17" s="10"/>
      <c r="D17" s="10"/>
      <c r="E17" s="10"/>
      <c r="F17" s="10"/>
      <c r="G17" s="10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s="8" customFormat="1" x14ac:dyDescent="0.25">
      <c r="A18" s="7" t="s">
        <v>17</v>
      </c>
      <c r="C18" s="9">
        <f>IF(C16&gt;110000,10000,5000)</f>
        <v>5000</v>
      </c>
      <c r="D18" s="9">
        <f t="shared" ref="D18:G18" si="3">IF(D16&gt;110000,10000,5000)</f>
        <v>5000</v>
      </c>
      <c r="E18" s="9">
        <f t="shared" si="3"/>
        <v>10000</v>
      </c>
      <c r="F18" s="9">
        <f t="shared" si="3"/>
        <v>10000</v>
      </c>
      <c r="G18" s="9">
        <f t="shared" si="3"/>
        <v>10000</v>
      </c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s="8" customFormat="1" x14ac:dyDescent="0.25">
      <c r="A19" s="7"/>
      <c r="C19" s="10"/>
      <c r="D19" s="10"/>
      <c r="E19" s="10"/>
      <c r="F19" s="10"/>
      <c r="G19" s="10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s="12" customFormat="1" x14ac:dyDescent="0.25">
      <c r="A20" s="37" t="s">
        <v>14</v>
      </c>
      <c r="B20" s="38"/>
      <c r="C20" s="53">
        <f>C16-C18</f>
        <v>95040</v>
      </c>
      <c r="D20" s="53">
        <f t="shared" ref="D20:G20" si="4">D16-D18</f>
        <v>101597.95</v>
      </c>
      <c r="E20" s="53">
        <f t="shared" si="4"/>
        <v>103502.4525</v>
      </c>
      <c r="F20" s="53">
        <f t="shared" si="4"/>
        <v>110770.16067500002</v>
      </c>
      <c r="G20" s="54">
        <f t="shared" si="4"/>
        <v>118418.47715745</v>
      </c>
      <c r="H20" s="5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x14ac:dyDescent="0.25">
      <c r="C21" s="3"/>
      <c r="D21" s="3"/>
      <c r="E21" s="3"/>
      <c r="F21" s="3"/>
      <c r="G21" s="3"/>
      <c r="H21" s="3"/>
    </row>
    <row r="22" spans="1:71" x14ac:dyDescent="0.25">
      <c r="C22" s="3"/>
      <c r="D22" s="6" t="s">
        <v>21</v>
      </c>
      <c r="E22" s="4"/>
      <c r="F22" s="4"/>
      <c r="G22" s="2"/>
      <c r="H22" s="3"/>
    </row>
    <row r="24" spans="1:71" x14ac:dyDescent="0.25">
      <c r="A24" s="45" t="s">
        <v>7</v>
      </c>
      <c r="B24" s="55"/>
    </row>
    <row r="25" spans="1:71" x14ac:dyDescent="0.25">
      <c r="A25" s="58" t="s">
        <v>8</v>
      </c>
      <c r="B25" s="56">
        <v>0.05</v>
      </c>
    </row>
    <row r="26" spans="1:71" x14ac:dyDescent="0.25">
      <c r="A26" s="58" t="s">
        <v>9</v>
      </c>
      <c r="B26" s="56">
        <v>5.5E-2</v>
      </c>
    </row>
    <row r="27" spans="1:71" x14ac:dyDescent="0.25">
      <c r="A27" s="58" t="s">
        <v>10</v>
      </c>
      <c r="B27" s="56">
        <v>0.02</v>
      </c>
    </row>
    <row r="28" spans="1:71" x14ac:dyDescent="0.25">
      <c r="A28" s="58" t="s">
        <v>12</v>
      </c>
      <c r="B28" s="56">
        <v>0.03</v>
      </c>
    </row>
    <row r="29" spans="1:71" x14ac:dyDescent="0.25">
      <c r="A29" s="58" t="s">
        <v>2</v>
      </c>
      <c r="B29" s="56">
        <v>0.11</v>
      </c>
    </row>
    <row r="30" spans="1:71" x14ac:dyDescent="0.25">
      <c r="A30" s="58" t="s">
        <v>4</v>
      </c>
      <c r="B30" s="56">
        <v>3.5000000000000003E-2</v>
      </c>
    </row>
    <row r="31" spans="1:71" x14ac:dyDescent="0.25">
      <c r="A31" s="49" t="s">
        <v>20</v>
      </c>
      <c r="B31" s="57">
        <v>0.18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8CB18-53DB-4362-85EC-4D0F09F7E1E1}">
  <dimension ref="B1:H32"/>
  <sheetViews>
    <sheetView topLeftCell="A19" workbookViewId="0">
      <selection activeCell="E37" sqref="E37"/>
    </sheetView>
  </sheetViews>
  <sheetFormatPr defaultRowHeight="15" x14ac:dyDescent="0.25"/>
  <cols>
    <col min="2" max="2" width="16.42578125" customWidth="1"/>
  </cols>
  <sheetData>
    <row r="1" spans="2:8" x14ac:dyDescent="0.25">
      <c r="B1" s="11" t="s">
        <v>19</v>
      </c>
      <c r="C1" s="5"/>
      <c r="D1" s="5"/>
      <c r="E1" s="5"/>
      <c r="F1" s="5"/>
      <c r="G1" s="5"/>
      <c r="H1" s="5"/>
    </row>
    <row r="2" spans="2:8" x14ac:dyDescent="0.25">
      <c r="B2" s="37"/>
      <c r="C2" s="38"/>
      <c r="D2" s="39">
        <v>2020</v>
      </c>
      <c r="E2" s="39">
        <v>2021</v>
      </c>
      <c r="F2" s="39">
        <v>2022</v>
      </c>
      <c r="G2" s="39">
        <v>2023</v>
      </c>
      <c r="H2" s="40">
        <v>2024</v>
      </c>
    </row>
    <row r="3" spans="2:8" x14ac:dyDescent="0.25">
      <c r="B3" s="41" t="s">
        <v>16</v>
      </c>
      <c r="C3" s="42"/>
      <c r="D3" s="42"/>
      <c r="E3" s="43"/>
      <c r="F3" s="43"/>
      <c r="G3" s="43"/>
      <c r="H3" s="44"/>
    </row>
    <row r="4" spans="2:8" x14ac:dyDescent="0.25">
      <c r="B4" s="33" t="s">
        <v>15</v>
      </c>
      <c r="C4" s="34"/>
      <c r="D4" s="35">
        <v>525000</v>
      </c>
      <c r="E4" s="35">
        <f>D4*$C25+D4</f>
        <v>556500</v>
      </c>
      <c r="F4" s="35">
        <f>E4*$C25+E4</f>
        <v>589890</v>
      </c>
      <c r="G4" s="35">
        <f>F4*$C25+F4</f>
        <v>625283.4</v>
      </c>
      <c r="H4" s="36">
        <f>G4*$C25+G4</f>
        <v>662800.40399999998</v>
      </c>
    </row>
    <row r="5" spans="2:8" x14ac:dyDescent="0.25">
      <c r="B5" s="5"/>
      <c r="E5" s="3"/>
      <c r="F5" s="3"/>
      <c r="G5" s="3"/>
      <c r="H5" s="3"/>
    </row>
    <row r="6" spans="2:8" x14ac:dyDescent="0.25">
      <c r="B6" s="20" t="s">
        <v>0</v>
      </c>
      <c r="C6" s="21"/>
      <c r="D6" s="21"/>
      <c r="E6" s="21"/>
      <c r="F6" s="21"/>
      <c r="G6" s="21"/>
      <c r="H6" s="22"/>
    </row>
    <row r="7" spans="2:8" x14ac:dyDescent="0.25">
      <c r="B7" s="23" t="s">
        <v>1</v>
      </c>
      <c r="C7" s="24"/>
      <c r="D7" s="25">
        <v>205000</v>
      </c>
      <c r="E7" s="25">
        <f>D7*$C26+D7</f>
        <v>213200</v>
      </c>
      <c r="F7" s="25">
        <f>E7*$C26+E7</f>
        <v>221728</v>
      </c>
      <c r="G7" s="25">
        <f>F7*$C26+F7</f>
        <v>230597.12</v>
      </c>
      <c r="H7" s="26">
        <f>G7*$C26+G7</f>
        <v>239821.0048</v>
      </c>
    </row>
    <row r="8" spans="2:8" x14ac:dyDescent="0.25">
      <c r="B8" s="27" t="s">
        <v>18</v>
      </c>
      <c r="C8" s="15"/>
      <c r="D8" s="14">
        <v>45250</v>
      </c>
      <c r="E8" s="14">
        <f>D8*$C27+D8</f>
        <v>46155</v>
      </c>
      <c r="F8" s="14">
        <f>E8*$C27+E8</f>
        <v>47078.1</v>
      </c>
      <c r="G8" s="14">
        <f>F8*$C27+F8</f>
        <v>48019.661999999997</v>
      </c>
      <c r="H8" s="28">
        <f>G8*$C27+G8</f>
        <v>48980.055239999994</v>
      </c>
    </row>
    <row r="9" spans="2:8" x14ac:dyDescent="0.25">
      <c r="B9" s="27" t="s">
        <v>3</v>
      </c>
      <c r="C9" s="15"/>
      <c r="D9" s="14">
        <v>28000</v>
      </c>
      <c r="E9" s="14">
        <f>D9*$C28+D9</f>
        <v>28840</v>
      </c>
      <c r="F9" s="14">
        <f>E9*$C28+E9</f>
        <v>29705.200000000001</v>
      </c>
      <c r="G9" s="14">
        <f>F9*$C28+F9</f>
        <v>30596.356</v>
      </c>
      <c r="H9" s="28">
        <f>G9*$C28+G9</f>
        <v>31514.24668</v>
      </c>
    </row>
    <row r="10" spans="2:8" x14ac:dyDescent="0.25">
      <c r="B10" s="27" t="s">
        <v>2</v>
      </c>
      <c r="C10" s="15"/>
      <c r="D10" s="14">
        <f>D4*$C$29</f>
        <v>57750</v>
      </c>
      <c r="E10" s="14">
        <f>E4*$C$29</f>
        <v>61215</v>
      </c>
      <c r="F10" s="14">
        <f>F4*$C$29</f>
        <v>64887.9</v>
      </c>
      <c r="G10" s="14">
        <f>G4*$C$29</f>
        <v>68781.173999999999</v>
      </c>
      <c r="H10" s="28">
        <f>H4*$C$29</f>
        <v>72908.044439999998</v>
      </c>
    </row>
    <row r="11" spans="2:8" x14ac:dyDescent="0.25">
      <c r="B11" s="29" t="s">
        <v>4</v>
      </c>
      <c r="C11" s="30"/>
      <c r="D11" s="31">
        <v>67000</v>
      </c>
      <c r="E11" s="31">
        <f>D11*$C30+D11</f>
        <v>69345</v>
      </c>
      <c r="F11" s="31">
        <f>E11*$C30+E11</f>
        <v>71772.074999999997</v>
      </c>
      <c r="G11" s="31">
        <f>F11*$C30+F11</f>
        <v>74284.097624999995</v>
      </c>
      <c r="H11" s="32">
        <f>G11*$C30+G11</f>
        <v>76884.041041874996</v>
      </c>
    </row>
    <row r="12" spans="2:8" x14ac:dyDescent="0.25">
      <c r="B12" s="33" t="s">
        <v>5</v>
      </c>
      <c r="C12" s="34"/>
      <c r="D12" s="35">
        <f>SUM(D7:D11)</f>
        <v>403000</v>
      </c>
      <c r="E12" s="35">
        <f t="shared" ref="E12:H12" si="0">SUM(E7:E11)</f>
        <v>418755</v>
      </c>
      <c r="F12" s="35">
        <f t="shared" si="0"/>
        <v>435171.27500000002</v>
      </c>
      <c r="G12" s="35">
        <f>SUM(G7:G11)</f>
        <v>452278.40962500003</v>
      </c>
      <c r="H12" s="36">
        <f t="shared" si="0"/>
        <v>470107.39220187499</v>
      </c>
    </row>
    <row r="13" spans="2:8" x14ac:dyDescent="0.25">
      <c r="B13" s="5"/>
      <c r="D13" s="3"/>
      <c r="E13" s="3"/>
      <c r="F13" s="3"/>
      <c r="G13" s="3"/>
      <c r="H13" s="3"/>
    </row>
    <row r="14" spans="2:8" x14ac:dyDescent="0.25">
      <c r="B14" s="45" t="s">
        <v>13</v>
      </c>
      <c r="C14" s="46"/>
      <c r="D14" s="47">
        <f>D4-D12</f>
        <v>122000</v>
      </c>
      <c r="E14" s="47">
        <f t="shared" ref="E14:H14" si="1">E4-E12</f>
        <v>137745</v>
      </c>
      <c r="F14" s="47">
        <f t="shared" si="1"/>
        <v>154718.72499999998</v>
      </c>
      <c r="G14" s="47">
        <f t="shared" si="1"/>
        <v>173004.99037499999</v>
      </c>
      <c r="H14" s="48">
        <f t="shared" si="1"/>
        <v>192693.01179812499</v>
      </c>
    </row>
    <row r="15" spans="2:8" x14ac:dyDescent="0.25">
      <c r="B15" s="49" t="s">
        <v>6</v>
      </c>
      <c r="C15" s="50"/>
      <c r="D15" s="51">
        <f>$C31*D14</f>
        <v>21960</v>
      </c>
      <c r="E15" s="51">
        <f>$C31*E14</f>
        <v>24794.1</v>
      </c>
      <c r="F15" s="51">
        <f>$C31*F14</f>
        <v>27849.370499999994</v>
      </c>
      <c r="G15" s="51">
        <f>$C31*G14</f>
        <v>31140.898267499997</v>
      </c>
      <c r="H15" s="52">
        <f>$C31*H14</f>
        <v>34684.742123662494</v>
      </c>
    </row>
    <row r="16" spans="2:8" x14ac:dyDescent="0.25">
      <c r="B16" s="18" t="s">
        <v>11</v>
      </c>
      <c r="C16" s="17"/>
      <c r="D16" s="19">
        <f>D14-D15</f>
        <v>100040</v>
      </c>
      <c r="E16" s="19">
        <f t="shared" ref="E16:H16" si="2">E14-E15</f>
        <v>112950.9</v>
      </c>
      <c r="F16" s="19">
        <f t="shared" si="2"/>
        <v>126869.35449999999</v>
      </c>
      <c r="G16" s="19">
        <f t="shared" si="2"/>
        <v>141864.09210750001</v>
      </c>
      <c r="H16" s="19">
        <f t="shared" si="2"/>
        <v>158008.2696744625</v>
      </c>
    </row>
    <row r="17" spans="2:8" x14ac:dyDescent="0.25">
      <c r="B17" s="7"/>
      <c r="C17" s="8"/>
      <c r="D17" s="10"/>
      <c r="E17" s="10"/>
      <c r="F17" s="10"/>
      <c r="G17" s="10"/>
      <c r="H17" s="10"/>
    </row>
    <row r="18" spans="2:8" x14ac:dyDescent="0.25">
      <c r="B18" s="7" t="s">
        <v>17</v>
      </c>
      <c r="C18" s="8"/>
      <c r="D18" s="9">
        <f>IF(D16&gt;110000,10000,5000)</f>
        <v>5000</v>
      </c>
      <c r="E18" s="9">
        <f t="shared" ref="E18:H18" si="3">IF(E16&gt;110000,10000,5000)</f>
        <v>10000</v>
      </c>
      <c r="F18" s="9">
        <f t="shared" si="3"/>
        <v>10000</v>
      </c>
      <c r="G18" s="9">
        <f t="shared" si="3"/>
        <v>10000</v>
      </c>
      <c r="H18" s="9">
        <f t="shared" si="3"/>
        <v>10000</v>
      </c>
    </row>
    <row r="19" spans="2:8" x14ac:dyDescent="0.25">
      <c r="B19" s="7"/>
      <c r="C19" s="8"/>
      <c r="D19" s="10"/>
      <c r="E19" s="10"/>
      <c r="F19" s="10"/>
      <c r="G19" s="10"/>
      <c r="H19" s="10"/>
    </row>
    <row r="20" spans="2:8" x14ac:dyDescent="0.25">
      <c r="B20" s="37" t="s">
        <v>14</v>
      </c>
      <c r="C20" s="38"/>
      <c r="D20" s="53">
        <f>D16-D18</f>
        <v>95040</v>
      </c>
      <c r="E20" s="53">
        <f t="shared" ref="E20:H20" si="4">E16-E18</f>
        <v>102950.9</v>
      </c>
      <c r="F20" s="53">
        <f t="shared" si="4"/>
        <v>116869.35449999999</v>
      </c>
      <c r="G20" s="53">
        <f t="shared" si="4"/>
        <v>131864.09210750001</v>
      </c>
      <c r="H20" s="54">
        <f t="shared" si="4"/>
        <v>148008.2696744625</v>
      </c>
    </row>
    <row r="21" spans="2:8" x14ac:dyDescent="0.25">
      <c r="B21" s="5"/>
      <c r="D21" s="3"/>
      <c r="E21" s="3"/>
      <c r="F21" s="3"/>
      <c r="G21" s="3"/>
      <c r="H21" s="3"/>
    </row>
    <row r="22" spans="2:8" x14ac:dyDescent="0.25">
      <c r="B22" s="5"/>
      <c r="D22" s="3"/>
      <c r="E22" s="6" t="s">
        <v>21</v>
      </c>
      <c r="F22" s="4"/>
      <c r="G22" s="4"/>
      <c r="H22" s="2"/>
    </row>
    <row r="23" spans="2:8" x14ac:dyDescent="0.25">
      <c r="B23" s="5"/>
    </row>
    <row r="24" spans="2:8" x14ac:dyDescent="0.25">
      <c r="B24" s="45" t="s">
        <v>7</v>
      </c>
      <c r="C24" s="55"/>
    </row>
    <row r="25" spans="2:8" x14ac:dyDescent="0.25">
      <c r="B25" s="58" t="s">
        <v>8</v>
      </c>
      <c r="C25" s="56">
        <v>0.06</v>
      </c>
    </row>
    <row r="26" spans="2:8" x14ac:dyDescent="0.25">
      <c r="B26" s="58" t="s">
        <v>9</v>
      </c>
      <c r="C26" s="56">
        <v>0.04</v>
      </c>
    </row>
    <row r="27" spans="2:8" x14ac:dyDescent="0.25">
      <c r="B27" s="58" t="s">
        <v>10</v>
      </c>
      <c r="C27" s="56">
        <v>0.02</v>
      </c>
    </row>
    <row r="28" spans="2:8" x14ac:dyDescent="0.25">
      <c r="B28" s="58" t="s">
        <v>12</v>
      </c>
      <c r="C28" s="56">
        <v>0.03</v>
      </c>
    </row>
    <row r="29" spans="2:8" x14ac:dyDescent="0.25">
      <c r="B29" s="58" t="s">
        <v>2</v>
      </c>
      <c r="C29" s="56">
        <v>0.11</v>
      </c>
    </row>
    <row r="30" spans="2:8" x14ac:dyDescent="0.25">
      <c r="B30" s="58" t="s">
        <v>4</v>
      </c>
      <c r="C30" s="56">
        <v>3.5000000000000003E-2</v>
      </c>
    </row>
    <row r="31" spans="2:8" x14ac:dyDescent="0.25">
      <c r="B31" s="49" t="s">
        <v>20</v>
      </c>
      <c r="C31" s="57">
        <v>0.18</v>
      </c>
    </row>
    <row r="32" spans="2:8" x14ac:dyDescent="0.25">
      <c r="B3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6DB40-3C53-495B-9027-4E86F0160A90}">
  <dimension ref="E4:N18"/>
  <sheetViews>
    <sheetView workbookViewId="0">
      <selection activeCell="E21" sqref="E21"/>
    </sheetView>
  </sheetViews>
  <sheetFormatPr defaultRowHeight="15" x14ac:dyDescent="0.25"/>
  <sheetData>
    <row r="4" spans="5:14" x14ac:dyDescent="0.25">
      <c r="N4">
        <f>450000/95040</f>
        <v>4.7348484848484844</v>
      </c>
    </row>
    <row r="5" spans="5:14" x14ac:dyDescent="0.25">
      <c r="E5" t="s">
        <v>22</v>
      </c>
    </row>
    <row r="8" spans="5:14" x14ac:dyDescent="0.25">
      <c r="E8" t="s">
        <v>23</v>
      </c>
    </row>
    <row r="11" spans="5:14" x14ac:dyDescent="0.25">
      <c r="E11" t="s">
        <v>24</v>
      </c>
    </row>
    <row r="14" spans="5:14" x14ac:dyDescent="0.25">
      <c r="E14" t="s">
        <v>25</v>
      </c>
    </row>
    <row r="15" spans="5:14" x14ac:dyDescent="0.25">
      <c r="E15">
        <f>N4^0.25</f>
        <v>1.475117181598202</v>
      </c>
      <c r="F15" t="s">
        <v>26</v>
      </c>
    </row>
    <row r="16" spans="5:14" x14ac:dyDescent="0.25">
      <c r="E16">
        <v>0.47510999999999998</v>
      </c>
      <c r="F16" t="s">
        <v>27</v>
      </c>
    </row>
    <row r="18" spans="5:5" x14ac:dyDescent="0.25">
      <c r="E18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BEC0C-F0B0-4793-A402-D76A5ABFD5B6}">
  <dimension ref="C2:I30"/>
  <sheetViews>
    <sheetView tabSelected="1" topLeftCell="A13" workbookViewId="0">
      <selection activeCell="G21" sqref="G21"/>
    </sheetView>
  </sheetViews>
  <sheetFormatPr defaultRowHeight="15" x14ac:dyDescent="0.25"/>
  <sheetData>
    <row r="2" spans="3:6" ht="15.75" thickBot="1" x14ac:dyDescent="0.3">
      <c r="C2" t="s">
        <v>29</v>
      </c>
    </row>
    <row r="3" spans="3:6" ht="15.75" thickBot="1" x14ac:dyDescent="0.3">
      <c r="C3">
        <v>2021</v>
      </c>
      <c r="D3" s="60">
        <v>421253</v>
      </c>
    </row>
    <row r="4" spans="3:6" ht="15.75" thickBot="1" x14ac:dyDescent="0.3">
      <c r="C4">
        <v>2022</v>
      </c>
      <c r="D4" s="60">
        <v>440395</v>
      </c>
      <c r="E4" s="63"/>
      <c r="F4" s="63"/>
    </row>
    <row r="5" spans="3:6" ht="15.75" thickBot="1" x14ac:dyDescent="0.3">
      <c r="C5">
        <v>2023</v>
      </c>
      <c r="D5" s="60">
        <v>460472</v>
      </c>
    </row>
    <row r="6" spans="3:6" ht="15.75" thickBot="1" x14ac:dyDescent="0.3">
      <c r="C6">
        <v>2024</v>
      </c>
      <c r="D6" s="61">
        <v>481533</v>
      </c>
    </row>
    <row r="16" spans="3:6" ht="15.75" thickBot="1" x14ac:dyDescent="0.3"/>
    <row r="17" spans="3:9" ht="15.75" thickBot="1" x14ac:dyDescent="0.3">
      <c r="E17" s="64"/>
      <c r="F17" s="64"/>
      <c r="G17" s="64"/>
      <c r="H17" s="64"/>
      <c r="I17" s="65"/>
    </row>
    <row r="18" spans="3:9" ht="15.75" x14ac:dyDescent="0.25">
      <c r="E18" s="62"/>
    </row>
    <row r="20" spans="3:9" ht="15.75" thickBot="1" x14ac:dyDescent="0.3">
      <c r="C20" t="s">
        <v>30</v>
      </c>
      <c r="D20" t="s">
        <v>31</v>
      </c>
      <c r="E20" t="s">
        <v>32</v>
      </c>
    </row>
    <row r="21" spans="3:9" ht="15.75" thickBot="1" x14ac:dyDescent="0.3">
      <c r="C21" s="39">
        <v>2020</v>
      </c>
      <c r="D21" s="60">
        <v>525000</v>
      </c>
    </row>
    <row r="22" spans="3:9" ht="15.75" thickBot="1" x14ac:dyDescent="0.3">
      <c r="C22" s="39">
        <v>2021</v>
      </c>
      <c r="D22" s="60">
        <v>551250</v>
      </c>
    </row>
    <row r="23" spans="3:9" ht="15.75" thickBot="1" x14ac:dyDescent="0.3">
      <c r="C23" s="39">
        <v>2022</v>
      </c>
      <c r="D23" s="60">
        <v>578813</v>
      </c>
    </row>
    <row r="24" spans="3:9" ht="15.75" thickBot="1" x14ac:dyDescent="0.3">
      <c r="C24" s="39">
        <v>2023</v>
      </c>
      <c r="D24" s="60">
        <v>607753</v>
      </c>
    </row>
    <row r="25" spans="3:9" ht="15.75" thickBot="1" x14ac:dyDescent="0.3">
      <c r="C25" s="40">
        <v>2024</v>
      </c>
      <c r="D25" s="61">
        <v>638141</v>
      </c>
    </row>
    <row r="26" spans="3:9" ht="15.75" thickBot="1" x14ac:dyDescent="0.3">
      <c r="C26" s="39">
        <v>2020</v>
      </c>
      <c r="E26" s="64">
        <v>95040</v>
      </c>
    </row>
    <row r="27" spans="3:9" ht="15.75" thickBot="1" x14ac:dyDescent="0.3">
      <c r="C27" s="39">
        <v>2021</v>
      </c>
      <c r="E27" s="64">
        <v>101598</v>
      </c>
    </row>
    <row r="28" spans="3:9" ht="15.75" thickBot="1" x14ac:dyDescent="0.3">
      <c r="C28" s="39">
        <v>2022</v>
      </c>
      <c r="E28" s="64">
        <v>103502</v>
      </c>
    </row>
    <row r="29" spans="3:9" ht="15.75" thickBot="1" x14ac:dyDescent="0.3">
      <c r="C29" s="39">
        <v>2023</v>
      </c>
      <c r="E29" s="64">
        <v>110770</v>
      </c>
    </row>
    <row r="30" spans="3:9" ht="15.75" thickBot="1" x14ac:dyDescent="0.3">
      <c r="C30" s="40">
        <v>2024</v>
      </c>
      <c r="E30" s="65">
        <v>118418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Brandy</vt:lpstr>
      <vt:lpstr>What-IF</vt:lpstr>
      <vt:lpstr>Goal Seek</vt:lpstr>
      <vt:lpstr>Charts and color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.Cymo</cp:lastModifiedBy>
  <dcterms:created xsi:type="dcterms:W3CDTF">2012-09-20T00:58:13Z</dcterms:created>
  <dcterms:modified xsi:type="dcterms:W3CDTF">2020-06-18T18:25:11Z</dcterms:modified>
</cp:coreProperties>
</file>